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48" windowWidth="9636" windowHeight="4836" activeTab="0"/>
  </bookViews>
  <sheets>
    <sheet name="TABLA" sheetId="1" r:id="rId1"/>
  </sheets>
  <definedNames>
    <definedName name="_Fill" localSheetId="0" hidden="1">'TABLA'!$A$42:$A$45</definedName>
  </definedNames>
  <calcPr fullCalcOnLoad="1"/>
</workbook>
</file>

<file path=xl/comments1.xml><?xml version="1.0" encoding="utf-8"?>
<comments xmlns="http://schemas.openxmlformats.org/spreadsheetml/2006/main">
  <authors>
    <author>Chavez Duque, Daniela Nicole</author>
  </authors>
  <commentList>
    <comment ref="B13" authorId="0">
      <text>
        <r>
          <rPr>
            <b/>
            <sz val="9"/>
            <rFont val="Tahoma"/>
            <family val="0"/>
          </rPr>
          <t xml:space="preserve">Diners Club:
</t>
        </r>
        <r>
          <rPr>
            <sz val="9"/>
            <rFont val="Tahoma"/>
            <family val="2"/>
          </rPr>
          <t>La tasa de interesés depende del tipo de crédito que se solicite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<sst xmlns="http://schemas.openxmlformats.org/spreadsheetml/2006/main" count="12" uniqueCount="12">
  <si>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 xml:space="preserve">capital </t>
  </si>
  <si>
    <t>interes</t>
  </si>
  <si>
    <t>abono capital</t>
  </si>
  <si>
    <t>capital isoluto</t>
  </si>
  <si>
    <t xml:space="preserve">Período </t>
  </si>
  <si>
    <t xml:space="preserve">TOTAL </t>
  </si>
  <si>
    <t xml:space="preserve">Capital </t>
  </si>
  <si>
    <t>Tasa de interes</t>
  </si>
  <si>
    <t xml:space="preserve">Cuota </t>
  </si>
  <si>
    <t xml:space="preserve">Tabla de amortización para crédito directo </t>
  </si>
  <si>
    <t>Ingresa el monto a continuación:</t>
  </si>
  <si>
    <t xml:space="preserve">La cuota se calcula de manera automática 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</si>
</sst>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_)&quot;Pts&quot;_ ;_ * \(#,##0\)&quot;Pts&quot;_ ;_ * &quot;-&quot;_)&quot;Pts&quot;_ ;_ @_ "/>
    <numFmt numFmtId="173" formatCode="_ * #,##0_)_P_t_s_ ;_ * \(#,##0\)_P_t_s_ ;_ * &quot;-&quot;_)_P_t_s_ ;_ @_ "/>
    <numFmt numFmtId="174" formatCode="_ * #,##0.00_)&quot;Pts&quot;_ ;_ * \(#,##0.00\)&quot;Pts&quot;_ ;_ * &quot;-&quot;??_)&quot;Pts&quot;_ ;_ @_ "/>
    <numFmt numFmtId="175" formatCode="_ * #,##0.00_)_P_t_s_ ;_ * \(#,##0.00\)_P_t_s_ ;_ * &quot;-&quot;??_)_P_t_s_ ;_ @_ "/>
    <numFmt numFmtId="176" formatCode="General_)"/>
    <numFmt numFmtId="177" formatCode="#,##0.0_);\(#,##0.0\)"/>
    <numFmt numFmtId="178" formatCode="[$-C0A]mmm\-yy;@"/>
    <numFmt numFmtId="179" formatCode="0.0%"/>
    <numFmt numFmtId="180" formatCode="_ * #,##0.0_)_P_t_s_ ;_ * \(#,##0.0\)_P_t_s_ ;_ * &quot;-&quot;??_)_P_t_s_ ;_ @_ "/>
    <numFmt numFmtId="181" formatCode="_ * #,##0_)_P_t_s_ ;_ * \(#,##0\)_P_t_s_ ;_ * &quot;-&quot;??_)_P_t_s_ ;_ @_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10"/>
      <name val="Roboto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Roboto"/>
      <family val="0"/>
    </font>
    <font>
      <b/>
      <sz val="10"/>
      <color indexed="23"/>
      <name val="Roboto"/>
      <family val="0"/>
    </font>
    <font>
      <sz val="9"/>
      <color indexed="23"/>
      <name val="Roboto"/>
      <family val="0"/>
    </font>
    <font>
      <b/>
      <sz val="7"/>
      <color indexed="23"/>
      <name val="Roboto"/>
      <family val="0"/>
    </font>
    <font>
      <sz val="10"/>
      <color indexed="23"/>
      <name val="Courier"/>
      <family val="0"/>
    </font>
    <font>
      <sz val="14"/>
      <color indexed="23"/>
      <name val="Roboto"/>
      <family val="0"/>
    </font>
    <font>
      <b/>
      <sz val="14"/>
      <color indexed="23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3"/>
    </font>
    <font>
      <u val="single"/>
      <sz val="10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77777"/>
      <name val="Roboto"/>
      <family val="0"/>
    </font>
    <font>
      <b/>
      <sz val="10"/>
      <color rgb="FF777777"/>
      <name val="Roboto"/>
      <family val="0"/>
    </font>
    <font>
      <sz val="9"/>
      <color rgb="FF777777"/>
      <name val="Roboto"/>
      <family val="0"/>
    </font>
    <font>
      <b/>
      <sz val="7"/>
      <color rgb="FF777777"/>
      <name val="Roboto"/>
      <family val="0"/>
    </font>
    <font>
      <sz val="10"/>
      <color rgb="FF777777"/>
      <name val="Courier"/>
      <family val="0"/>
    </font>
    <font>
      <sz val="14"/>
      <color theme="0" tint="-0.4999699890613556"/>
      <name val="Roboto"/>
      <family val="0"/>
    </font>
    <font>
      <b/>
      <sz val="14"/>
      <color theme="0" tint="-0.4999699890613556"/>
      <name val="Roboto"/>
      <family val="0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6E6FA"/>
      </left>
      <right style="thin">
        <color rgb="FFE6E6FA"/>
      </right>
      <top style="thin">
        <color rgb="FFE6E6FA"/>
      </top>
      <bottom style="thin">
        <color rgb="FFE6E6FA"/>
      </bottom>
    </border>
    <border>
      <left style="thin"/>
      <right style="thin">
        <color rgb="FFE6E6FA"/>
      </right>
      <top style="thin">
        <color rgb="FFE6E6FA"/>
      </top>
      <bottom style="thin">
        <color rgb="FFE6E6FA"/>
      </bottom>
    </border>
    <border>
      <left style="thin"/>
      <right style="thin">
        <color rgb="FFE6E6FA"/>
      </right>
      <top>
        <color indexed="63"/>
      </top>
      <bottom>
        <color indexed="63"/>
      </bottom>
    </border>
    <border>
      <left style="thin">
        <color rgb="FFE6E6FA"/>
      </left>
      <right style="thin">
        <color rgb="FFE6E6FA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E6E6FA"/>
      </top>
      <bottom style="thin">
        <color rgb="FFE6E6FA"/>
      </bottom>
    </border>
    <border>
      <left>
        <color indexed="63"/>
      </left>
      <right style="thin">
        <color rgb="FFE6E6FA"/>
      </right>
      <top style="thin">
        <color rgb="FFE6E6FA"/>
      </top>
      <bottom style="thin">
        <color rgb="FFE6E6FA"/>
      </bottom>
    </border>
    <border>
      <left style="thin">
        <color rgb="FFE6E6FA"/>
      </left>
      <right>
        <color indexed="63"/>
      </right>
      <top>
        <color indexed="63"/>
      </top>
      <bottom>
        <color indexed="63"/>
      </bottom>
    </border>
    <border>
      <left style="thin">
        <color rgb="FFE6E6FA"/>
      </left>
      <right style="thin">
        <color rgb="FFE6E6FA"/>
      </right>
      <top>
        <color indexed="63"/>
      </top>
      <bottom style="thin">
        <color rgb="FFE6E6FA"/>
      </bottom>
    </border>
    <border>
      <left>
        <color indexed="63"/>
      </left>
      <right>
        <color indexed="63"/>
      </right>
      <top>
        <color indexed="63"/>
      </top>
      <bottom style="thin">
        <color rgb="FFE6E6FA"/>
      </bottom>
    </border>
    <border>
      <left>
        <color indexed="63"/>
      </left>
      <right style="thin">
        <color rgb="FFE6E6FA"/>
      </right>
      <top style="thin">
        <color rgb="FFE6E6FA"/>
      </top>
      <bottom>
        <color indexed="63"/>
      </bottom>
    </border>
    <border>
      <left style="thin">
        <color rgb="FFE6E6FA"/>
      </left>
      <right style="thin">
        <color rgb="FFE6E6FA"/>
      </right>
      <top style="thin">
        <color rgb="FFE6E6FA"/>
      </top>
      <bottom>
        <color indexed="63"/>
      </bottom>
    </border>
    <border>
      <left>
        <color indexed="63"/>
      </left>
      <right>
        <color indexed="63"/>
      </right>
      <top style="thin">
        <color rgb="FFE6E6FA"/>
      </top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176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8" fontId="0" fillId="0" borderId="0" xfId="0" applyNumberFormat="1" applyFill="1" applyAlignment="1" applyProtection="1">
      <alignment/>
      <protection/>
    </xf>
    <xf numFmtId="176" fontId="6" fillId="0" borderId="0" xfId="0" applyFont="1" applyAlignment="1">
      <alignment/>
    </xf>
    <xf numFmtId="176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4" fontId="53" fillId="0" borderId="0" xfId="0" applyNumberFormat="1" applyFont="1" applyFill="1" applyAlignment="1" applyProtection="1">
      <alignment/>
      <protection/>
    </xf>
    <xf numFmtId="4" fontId="54" fillId="33" borderId="0" xfId="0" applyNumberFormat="1" applyFont="1" applyFill="1" applyAlignment="1" applyProtection="1">
      <alignment/>
      <protection/>
    </xf>
    <xf numFmtId="4" fontId="55" fillId="33" borderId="10" xfId="0" applyNumberFormat="1" applyFont="1" applyFill="1" applyBorder="1" applyAlignment="1" applyProtection="1">
      <alignment horizontal="center"/>
      <protection/>
    </xf>
    <xf numFmtId="181" fontId="55" fillId="33" borderId="11" xfId="49" applyNumberFormat="1" applyFont="1" applyFill="1" applyBorder="1" applyAlignment="1" applyProtection="1">
      <alignment horizontal="center"/>
      <protection/>
    </xf>
    <xf numFmtId="181" fontId="55" fillId="0" borderId="12" xfId="49" applyNumberFormat="1" applyFont="1" applyFill="1" applyBorder="1" applyAlignment="1" applyProtection="1">
      <alignment horizontal="center"/>
      <protection/>
    </xf>
    <xf numFmtId="4" fontId="55" fillId="0" borderId="13" xfId="0" applyNumberFormat="1" applyFont="1" applyFill="1" applyBorder="1" applyAlignment="1" applyProtection="1">
      <alignment horizontal="center"/>
      <protection/>
    </xf>
    <xf numFmtId="4" fontId="55" fillId="0" borderId="0" xfId="0" applyNumberFormat="1" applyFont="1" applyFill="1" applyBorder="1" applyAlignment="1" applyProtection="1">
      <alignment horizontal="center"/>
      <protection/>
    </xf>
    <xf numFmtId="181" fontId="55" fillId="33" borderId="10" xfId="49" applyNumberFormat="1" applyFont="1" applyFill="1" applyBorder="1" applyAlignment="1" applyProtection="1">
      <alignment horizontal="center"/>
      <protection/>
    </xf>
    <xf numFmtId="4" fontId="55" fillId="33" borderId="14" xfId="0" applyNumberFormat="1" applyFont="1" applyFill="1" applyBorder="1" applyAlignment="1" applyProtection="1">
      <alignment horizontal="center"/>
      <protection/>
    </xf>
    <xf numFmtId="4" fontId="55" fillId="33" borderId="15" xfId="0" applyNumberFormat="1" applyFont="1" applyFill="1" applyBorder="1" applyAlignment="1" applyProtection="1">
      <alignment horizontal="center"/>
      <protection/>
    </xf>
    <xf numFmtId="181" fontId="55" fillId="0" borderId="10" xfId="49" applyNumberFormat="1" applyFont="1" applyFill="1" applyBorder="1" applyAlignment="1" applyProtection="1">
      <alignment horizontal="center"/>
      <protection/>
    </xf>
    <xf numFmtId="4" fontId="55" fillId="0" borderId="10" xfId="0" applyNumberFormat="1" applyFont="1" applyFill="1" applyBorder="1" applyAlignment="1" applyProtection="1">
      <alignment horizontal="center"/>
      <protection/>
    </xf>
    <xf numFmtId="4" fontId="55" fillId="0" borderId="14" xfId="0" applyNumberFormat="1" applyFont="1" applyFill="1" applyBorder="1" applyAlignment="1" applyProtection="1">
      <alignment horizontal="center"/>
      <protection/>
    </xf>
    <xf numFmtId="4" fontId="55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Border="1" applyAlignment="1">
      <alignment/>
    </xf>
    <xf numFmtId="181" fontId="55" fillId="0" borderId="11" xfId="49" applyNumberFormat="1" applyFont="1" applyFill="1" applyBorder="1" applyAlignment="1" applyProtection="1">
      <alignment horizontal="center"/>
      <protection/>
    </xf>
    <xf numFmtId="176" fontId="56" fillId="34" borderId="17" xfId="0" applyFont="1" applyFill="1" applyBorder="1" applyAlignment="1">
      <alignment horizontal="center"/>
    </xf>
    <xf numFmtId="176" fontId="56" fillId="34" borderId="17" xfId="0" applyNumberFormat="1" applyFont="1" applyFill="1" applyBorder="1" applyAlignment="1" applyProtection="1">
      <alignment horizontal="center"/>
      <protection/>
    </xf>
    <xf numFmtId="10" fontId="56" fillId="34" borderId="18" xfId="0" applyNumberFormat="1" applyFont="1" applyFill="1" applyBorder="1" applyAlignment="1" applyProtection="1">
      <alignment horizontal="center"/>
      <protection/>
    </xf>
    <xf numFmtId="176" fontId="0" fillId="0" borderId="0" xfId="0" applyBorder="1" applyAlignment="1">
      <alignment/>
    </xf>
    <xf numFmtId="181" fontId="55" fillId="33" borderId="12" xfId="49" applyNumberFormat="1" applyFont="1" applyFill="1" applyBorder="1" applyAlignment="1" applyProtection="1">
      <alignment horizontal="center"/>
      <protection/>
    </xf>
    <xf numFmtId="4" fontId="55" fillId="33" borderId="13" xfId="0" applyNumberFormat="1" applyFont="1" applyFill="1" applyBorder="1" applyAlignment="1" applyProtection="1">
      <alignment horizontal="center"/>
      <protection/>
    </xf>
    <xf numFmtId="4" fontId="55" fillId="33" borderId="0" xfId="0" applyNumberFormat="1" applyFont="1" applyFill="1" applyBorder="1" applyAlignment="1" applyProtection="1">
      <alignment horizontal="center"/>
      <protection/>
    </xf>
    <xf numFmtId="4" fontId="55" fillId="0" borderId="17" xfId="0" applyNumberFormat="1" applyFont="1" applyFill="1" applyBorder="1" applyAlignment="1" applyProtection="1">
      <alignment horizontal="center"/>
      <protection/>
    </xf>
    <xf numFmtId="178" fontId="54" fillId="33" borderId="19" xfId="0" applyNumberFormat="1" applyFont="1" applyFill="1" applyBorder="1" applyAlignment="1" applyProtection="1">
      <alignment horizontal="left"/>
      <protection/>
    </xf>
    <xf numFmtId="4" fontId="54" fillId="33" borderId="20" xfId="0" applyNumberFormat="1" applyFont="1" applyFill="1" applyBorder="1" applyAlignment="1" applyProtection="1">
      <alignment/>
      <protection/>
    </xf>
    <xf numFmtId="4" fontId="54" fillId="33" borderId="19" xfId="0" applyNumberFormat="1" applyFont="1" applyFill="1" applyBorder="1" applyAlignment="1" applyProtection="1">
      <alignment/>
      <protection/>
    </xf>
    <xf numFmtId="4" fontId="53" fillId="33" borderId="0" xfId="49" applyNumberFormat="1" applyFont="1" applyFill="1" applyAlignment="1" applyProtection="1">
      <alignment horizontal="right"/>
      <protection/>
    </xf>
    <xf numFmtId="176" fontId="54" fillId="33" borderId="20" xfId="0" applyNumberFormat="1" applyFont="1" applyFill="1" applyBorder="1" applyAlignment="1" applyProtection="1">
      <alignment horizontal="left"/>
      <protection/>
    </xf>
    <xf numFmtId="10" fontId="53" fillId="0" borderId="17" xfId="0" applyNumberFormat="1" applyFont="1" applyBorder="1" applyAlignment="1" applyProtection="1">
      <alignment/>
      <protection/>
    </xf>
    <xf numFmtId="176" fontId="57" fillId="0" borderId="10" xfId="0" applyFont="1" applyBorder="1" applyAlignment="1">
      <alignment/>
    </xf>
    <xf numFmtId="4" fontId="53" fillId="0" borderId="10" xfId="49" applyNumberFormat="1" applyFont="1" applyBorder="1" applyAlignment="1" applyProtection="1">
      <alignment horizontal="right"/>
      <protection/>
    </xf>
    <xf numFmtId="176" fontId="56" fillId="34" borderId="18" xfId="0" applyNumberFormat="1" applyFont="1" applyFill="1" applyBorder="1" applyAlignment="1" applyProtection="1">
      <alignment horizontal="center"/>
      <protection/>
    </xf>
    <xf numFmtId="4" fontId="55" fillId="0" borderId="20" xfId="0" applyNumberFormat="1" applyFont="1" applyFill="1" applyBorder="1" applyAlignment="1" applyProtection="1">
      <alignment horizontal="center"/>
      <protection/>
    </xf>
    <xf numFmtId="176" fontId="54" fillId="0" borderId="17" xfId="0" applyNumberFormat="1" applyFont="1" applyBorder="1" applyAlignment="1" applyProtection="1">
      <alignment wrapText="1"/>
      <protection/>
    </xf>
    <xf numFmtId="176" fontId="54" fillId="33" borderId="0" xfId="0" applyNumberFormat="1" applyFont="1" applyFill="1" applyAlignment="1" applyProtection="1">
      <alignment horizontal="left"/>
      <protection/>
    </xf>
    <xf numFmtId="176" fontId="58" fillId="0" borderId="0" xfId="0" applyFont="1" applyAlignment="1">
      <alignment horizontal="left" vertical="top"/>
    </xf>
    <xf numFmtId="176" fontId="59" fillId="0" borderId="0" xfId="0" applyFont="1" applyAlignment="1">
      <alignment horizontal="center" vertical="top"/>
    </xf>
    <xf numFmtId="176" fontId="6" fillId="0" borderId="21" xfId="0" applyFont="1" applyBorder="1" applyAlignment="1">
      <alignment horizontal="center"/>
    </xf>
    <xf numFmtId="176" fontId="6" fillId="0" borderId="0" xfId="0" applyFont="1" applyBorder="1" applyAlignment="1">
      <alignment horizontal="center"/>
    </xf>
    <xf numFmtId="176" fontId="58" fillId="0" borderId="0" xfId="0" applyFont="1" applyAlignment="1">
      <alignment vertical="top"/>
    </xf>
    <xf numFmtId="176" fontId="56" fillId="0" borderId="0" xfId="0" applyNumberFormat="1" applyFont="1" applyFill="1" applyBorder="1" applyAlignment="1" applyProtection="1">
      <alignment horizontal="center" vertical="center" wrapText="1"/>
      <protection/>
    </xf>
    <xf numFmtId="176" fontId="56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19050</xdr:rowOff>
    </xdr:from>
    <xdr:to>
      <xdr:col>5</xdr:col>
      <xdr:colOff>28575</xdr:colOff>
      <xdr:row>6</xdr:row>
      <xdr:rowOff>38100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rcRect r="7797" b="17182"/>
        <a:stretch>
          <a:fillRect/>
        </a:stretch>
      </xdr:blipFill>
      <xdr:spPr>
        <a:xfrm>
          <a:off x="3952875" y="180975"/>
          <a:ext cx="230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4:G45"/>
  <sheetViews>
    <sheetView showGridLines="0" tabSelected="1" zoomScalePageLayoutView="0" workbookViewId="0" topLeftCell="A1">
      <selection activeCell="F13" sqref="F13"/>
    </sheetView>
  </sheetViews>
  <sheetFormatPr defaultColWidth="9.625" defaultRowHeight="12.75"/>
  <cols>
    <col min="1" max="1" width="12.50390625" style="0" customWidth="1"/>
    <col min="2" max="2" width="15.875" style="0" customWidth="1"/>
    <col min="3" max="3" width="17.00390625" style="0" bestFit="1" customWidth="1"/>
    <col min="4" max="4" width="16.125" style="0" customWidth="1"/>
    <col min="5" max="5" width="20.25390625" style="0" customWidth="1"/>
    <col min="6" max="6" width="22.50390625" style="0" customWidth="1"/>
    <col min="7" max="7" width="9.625" style="0" customWidth="1"/>
    <col min="8" max="8" width="34.125" style="0" customWidth="1"/>
  </cols>
  <sheetData>
    <row r="4" spans="4:5" ht="12.75">
      <c r="D4" s="6"/>
      <c r="E4" s="7"/>
    </row>
    <row r="5" spans="4:5" ht="12.75">
      <c r="D5" s="6"/>
      <c r="E5" s="8"/>
    </row>
    <row r="6" spans="4:5" ht="12.75">
      <c r="D6" s="6"/>
      <c r="E6" s="7"/>
    </row>
    <row r="7" spans="4:5" ht="12.75">
      <c r="D7" s="6"/>
      <c r="E7" s="7"/>
    </row>
    <row r="8" spans="1:5" ht="12" customHeight="1">
      <c r="A8" s="45" t="s">
        <v>9</v>
      </c>
      <c r="B8" s="45"/>
      <c r="C8" s="45"/>
      <c r="D8" s="45"/>
      <c r="E8" s="46"/>
    </row>
    <row r="9" spans="1:5" ht="12" customHeight="1">
      <c r="A9" s="45"/>
      <c r="B9" s="45"/>
      <c r="C9" s="45"/>
      <c r="D9" s="45"/>
      <c r="E9" s="46"/>
    </row>
    <row r="10" spans="1:5" ht="12" customHeight="1">
      <c r="A10" s="45"/>
      <c r="B10" s="45"/>
      <c r="C10" s="45"/>
      <c r="D10" s="45"/>
      <c r="E10" s="46"/>
    </row>
    <row r="11" spans="1:5" ht="21" customHeight="1">
      <c r="A11" s="49"/>
      <c r="B11" s="50" t="s">
        <v>10</v>
      </c>
      <c r="C11" s="49"/>
      <c r="D11" s="49"/>
      <c r="E11" s="46"/>
    </row>
    <row r="12" spans="1:5" ht="12.75" customHeight="1">
      <c r="A12" s="37" t="s">
        <v>6</v>
      </c>
      <c r="B12" s="36">
        <v>5000</v>
      </c>
      <c r="C12" s="44" t="s">
        <v>8</v>
      </c>
      <c r="D12" s="36">
        <f>-D13</f>
        <v>453.7962674983018</v>
      </c>
      <c r="E12" s="51" t="s">
        <v>11</v>
      </c>
    </row>
    <row r="13" spans="1:5" ht="25.5">
      <c r="A13" s="43" t="s">
        <v>7</v>
      </c>
      <c r="B13" s="38">
        <v>0.1606</v>
      </c>
      <c r="C13" s="39"/>
      <c r="D13" s="40">
        <f>PMT(B13/12,12,B12)</f>
        <v>-453.7962674983018</v>
      </c>
      <c r="E13" s="51"/>
    </row>
    <row r="14" spans="1:5" ht="12.75" customHeight="1">
      <c r="A14" s="47"/>
      <c r="B14" s="47"/>
      <c r="C14" s="47"/>
      <c r="D14" s="47"/>
      <c r="E14" s="46"/>
    </row>
    <row r="15" spans="1:7" ht="12.75" customHeight="1">
      <c r="A15" s="48"/>
      <c r="B15" s="48"/>
      <c r="C15" s="48"/>
      <c r="D15" s="48"/>
      <c r="E15" s="46"/>
      <c r="F15" s="28"/>
      <c r="G15" s="28"/>
    </row>
    <row r="16" spans="1:7" ht="12">
      <c r="A16" s="25" t="s">
        <v>4</v>
      </c>
      <c r="B16" s="26" t="s">
        <v>0</v>
      </c>
      <c r="C16" s="27" t="s">
        <v>1</v>
      </c>
      <c r="D16" s="26" t="s">
        <v>2</v>
      </c>
      <c r="E16" s="41" t="s">
        <v>3</v>
      </c>
      <c r="F16" s="28"/>
      <c r="G16" s="28"/>
    </row>
    <row r="17" spans="1:7" ht="12">
      <c r="A17" s="12">
        <v>1</v>
      </c>
      <c r="B17" s="11">
        <f>+B12</f>
        <v>5000</v>
      </c>
      <c r="C17" s="11">
        <f>B17*($B$13/12)</f>
        <v>66.91666666666666</v>
      </c>
      <c r="D17" s="11">
        <f aca="true" t="shared" si="0" ref="D17:D40">$D$12-C17</f>
        <v>386.8796008316351</v>
      </c>
      <c r="E17" s="11">
        <f>B17-D17</f>
        <v>4613.120399168365</v>
      </c>
      <c r="F17" s="28"/>
      <c r="G17" s="28"/>
    </row>
    <row r="18" spans="1:7" ht="12">
      <c r="A18" s="13">
        <v>2</v>
      </c>
      <c r="B18" s="14">
        <f>E17</f>
        <v>4613.120399168365</v>
      </c>
      <c r="C18" s="15">
        <f aca="true" t="shared" si="1" ref="C18:C40">B18*$B$13/12</f>
        <v>61.73892800886995</v>
      </c>
      <c r="D18" s="14">
        <f t="shared" si="0"/>
        <v>392.05733948943185</v>
      </c>
      <c r="E18" s="42">
        <f aca="true" t="shared" si="2" ref="E18:E33">B18-D18</f>
        <v>4221.063059678933</v>
      </c>
      <c r="F18" s="28"/>
      <c r="G18" s="28"/>
    </row>
    <row r="19" spans="1:7" ht="12">
      <c r="A19" s="16">
        <v>3</v>
      </c>
      <c r="B19" s="11">
        <f aca="true" t="shared" si="3" ref="B19:B33">E18</f>
        <v>4221.063059678933</v>
      </c>
      <c r="C19" s="17">
        <f t="shared" si="1"/>
        <v>56.49189394870305</v>
      </c>
      <c r="D19" s="11">
        <f t="shared" si="0"/>
        <v>397.3043735495987</v>
      </c>
      <c r="E19" s="11">
        <f>B19-D19</f>
        <v>3823.758686129335</v>
      </c>
      <c r="F19" s="28"/>
      <c r="G19" s="28"/>
    </row>
    <row r="20" spans="1:7" ht="12">
      <c r="A20" s="13">
        <v>4</v>
      </c>
      <c r="B20" s="14">
        <f t="shared" si="3"/>
        <v>3823.758686129335</v>
      </c>
      <c r="C20" s="15">
        <f t="shared" si="1"/>
        <v>51.17463708269759</v>
      </c>
      <c r="D20" s="14">
        <f t="shared" si="0"/>
        <v>402.6216304156042</v>
      </c>
      <c r="E20" s="14">
        <f t="shared" si="2"/>
        <v>3421.1370557137307</v>
      </c>
      <c r="F20" s="28"/>
      <c r="G20" s="28"/>
    </row>
    <row r="21" spans="1:5" ht="12">
      <c r="A21" s="16">
        <v>5</v>
      </c>
      <c r="B21" s="11">
        <f t="shared" si="3"/>
        <v>3421.1370557137307</v>
      </c>
      <c r="C21" s="17">
        <f t="shared" si="1"/>
        <v>45.78621759563543</v>
      </c>
      <c r="D21" s="11">
        <f t="shared" si="0"/>
        <v>408.01004990266637</v>
      </c>
      <c r="E21" s="11">
        <f t="shared" si="2"/>
        <v>3013.1270058110645</v>
      </c>
    </row>
    <row r="22" spans="1:5" ht="12">
      <c r="A22" s="19">
        <v>6</v>
      </c>
      <c r="B22" s="20">
        <f t="shared" si="3"/>
        <v>3013.1270058110645</v>
      </c>
      <c r="C22" s="21">
        <f t="shared" si="1"/>
        <v>40.32568309443808</v>
      </c>
      <c r="D22" s="20">
        <f t="shared" si="0"/>
        <v>413.4705844038637</v>
      </c>
      <c r="E22" s="22">
        <f t="shared" si="2"/>
        <v>2599.656421407201</v>
      </c>
    </row>
    <row r="23" spans="1:5" ht="12">
      <c r="A23" s="12">
        <v>7</v>
      </c>
      <c r="B23" s="11">
        <f t="shared" si="3"/>
        <v>2599.656421407201</v>
      </c>
      <c r="C23" s="17">
        <f t="shared" si="1"/>
        <v>34.79206843983304</v>
      </c>
      <c r="D23" s="11">
        <f t="shared" si="0"/>
        <v>419.00419905846877</v>
      </c>
      <c r="E23" s="11">
        <f t="shared" si="2"/>
        <v>2180.6522223487323</v>
      </c>
    </row>
    <row r="24" spans="1:6" ht="12">
      <c r="A24" s="24">
        <v>8</v>
      </c>
      <c r="B24" s="20">
        <f t="shared" si="3"/>
        <v>2180.6522223487323</v>
      </c>
      <c r="C24" s="21">
        <f t="shared" si="1"/>
        <v>29.184395575767198</v>
      </c>
      <c r="D24" s="20">
        <f t="shared" si="0"/>
        <v>424.6118719225346</v>
      </c>
      <c r="E24" s="22">
        <f t="shared" si="2"/>
        <v>1756.0403504261976</v>
      </c>
      <c r="F24" s="23"/>
    </row>
    <row r="25" spans="1:6" ht="12">
      <c r="A25" s="29">
        <v>9</v>
      </c>
      <c r="B25" s="30">
        <f t="shared" si="3"/>
        <v>1756.0403504261976</v>
      </c>
      <c r="C25" s="31">
        <f t="shared" si="1"/>
        <v>23.501673356537278</v>
      </c>
      <c r="D25" s="30">
        <f t="shared" si="0"/>
        <v>430.29459414176455</v>
      </c>
      <c r="E25" s="31">
        <f t="shared" si="2"/>
        <v>1325.7457562844331</v>
      </c>
      <c r="F25" s="23"/>
    </row>
    <row r="26" spans="1:5" ht="12">
      <c r="A26" s="19">
        <v>10</v>
      </c>
      <c r="B26" s="20">
        <f t="shared" si="3"/>
        <v>1325.7457562844331</v>
      </c>
      <c r="C26" s="21">
        <f t="shared" si="1"/>
        <v>17.742897371606663</v>
      </c>
      <c r="D26" s="20">
        <f t="shared" si="0"/>
        <v>436.05337012669514</v>
      </c>
      <c r="E26" s="20">
        <f t="shared" si="2"/>
        <v>889.6923861577379</v>
      </c>
    </row>
    <row r="27" spans="1:6" ht="12">
      <c r="A27" s="29">
        <v>11</v>
      </c>
      <c r="B27" s="30">
        <f t="shared" si="3"/>
        <v>889.6923861577379</v>
      </c>
      <c r="C27" s="31">
        <f t="shared" si="1"/>
        <v>11.907049768077727</v>
      </c>
      <c r="D27" s="30">
        <f t="shared" si="0"/>
        <v>441.88921773022406</v>
      </c>
      <c r="E27" s="31">
        <f t="shared" si="2"/>
        <v>447.80316842751387</v>
      </c>
      <c r="F27" s="23"/>
    </row>
    <row r="28" spans="1:5" ht="12">
      <c r="A28" s="19">
        <v>12</v>
      </c>
      <c r="B28" s="20">
        <f t="shared" si="3"/>
        <v>447.80316842751387</v>
      </c>
      <c r="C28" s="21">
        <f t="shared" si="1"/>
        <v>5.993099070788227</v>
      </c>
      <c r="D28" s="20">
        <f t="shared" si="0"/>
        <v>447.8031684275136</v>
      </c>
      <c r="E28" s="22">
        <f t="shared" si="2"/>
        <v>0</v>
      </c>
    </row>
    <row r="29" spans="1:6" ht="12">
      <c r="A29" s="29">
        <v>13</v>
      </c>
      <c r="B29" s="30">
        <f t="shared" si="3"/>
        <v>0</v>
      </c>
      <c r="C29" s="31">
        <f t="shared" si="1"/>
        <v>0</v>
      </c>
      <c r="D29" s="30">
        <f t="shared" si="0"/>
        <v>453.7962674983018</v>
      </c>
      <c r="E29" s="31">
        <f t="shared" si="2"/>
        <v>-453.7962674983018</v>
      </c>
      <c r="F29" s="23"/>
    </row>
    <row r="30" spans="1:5" ht="12">
      <c r="A30" s="19">
        <v>14</v>
      </c>
      <c r="B30" s="20">
        <f t="shared" si="3"/>
        <v>-453.7962674983018</v>
      </c>
      <c r="C30" s="21">
        <f t="shared" si="1"/>
        <v>-6.073306713352273</v>
      </c>
      <c r="D30" s="20">
        <f t="shared" si="0"/>
        <v>459.8695742116541</v>
      </c>
      <c r="E30" s="22">
        <f t="shared" si="2"/>
        <v>-913.6658417099559</v>
      </c>
    </row>
    <row r="31" spans="1:5" ht="12">
      <c r="A31" s="12">
        <v>15</v>
      </c>
      <c r="B31" s="11">
        <f t="shared" si="3"/>
        <v>-913.6658417099559</v>
      </c>
      <c r="C31" s="17">
        <f t="shared" si="1"/>
        <v>-12.227894514884909</v>
      </c>
      <c r="D31" s="11">
        <f t="shared" si="0"/>
        <v>466.0241620131867</v>
      </c>
      <c r="E31" s="11">
        <f t="shared" si="2"/>
        <v>-1379.6900037231426</v>
      </c>
    </row>
    <row r="32" spans="1:5" ht="12">
      <c r="A32" s="19">
        <v>16</v>
      </c>
      <c r="B32" s="20">
        <f t="shared" si="3"/>
        <v>-1379.6900037231426</v>
      </c>
      <c r="C32" s="21">
        <f t="shared" si="1"/>
        <v>-18.464851216494726</v>
      </c>
      <c r="D32" s="20">
        <f t="shared" si="0"/>
        <v>472.2611187147965</v>
      </c>
      <c r="E32" s="22">
        <f t="shared" si="2"/>
        <v>-1851.9511224379391</v>
      </c>
    </row>
    <row r="33" spans="1:6" ht="12">
      <c r="A33" s="12">
        <v>17</v>
      </c>
      <c r="B33" s="11">
        <f t="shared" si="3"/>
        <v>-1851.9511224379391</v>
      </c>
      <c r="C33" s="17">
        <f t="shared" si="1"/>
        <v>-24.78527918862775</v>
      </c>
      <c r="D33" s="11">
        <f t="shared" si="0"/>
        <v>478.5815466869295</v>
      </c>
      <c r="E33" s="17">
        <f t="shared" si="2"/>
        <v>-2330.532669124869</v>
      </c>
      <c r="F33" s="23"/>
    </row>
    <row r="34" spans="1:6" ht="12">
      <c r="A34" s="24">
        <v>18</v>
      </c>
      <c r="B34" s="20">
        <f aca="true" t="shared" si="4" ref="B34:B40">E33</f>
        <v>-2330.532669124869</v>
      </c>
      <c r="C34" s="21">
        <f t="shared" si="1"/>
        <v>-31.190295555121157</v>
      </c>
      <c r="D34" s="20">
        <f t="shared" si="0"/>
        <v>484.98656305342297</v>
      </c>
      <c r="E34" s="21">
        <f aca="true" t="shared" si="5" ref="E34:E40">B34-D34</f>
        <v>-2815.5192321782915</v>
      </c>
      <c r="F34" s="23"/>
    </row>
    <row r="35" spans="1:5" ht="12">
      <c r="A35" s="12">
        <v>19</v>
      </c>
      <c r="B35" s="11">
        <f t="shared" si="4"/>
        <v>-2815.5192321782915</v>
      </c>
      <c r="C35" s="17">
        <f t="shared" si="1"/>
        <v>-37.681032390652796</v>
      </c>
      <c r="D35" s="11">
        <f t="shared" si="0"/>
        <v>491.4772998889546</v>
      </c>
      <c r="E35" s="11">
        <f t="shared" si="5"/>
        <v>-3306.9965320672463</v>
      </c>
    </row>
    <row r="36" spans="1:5" ht="12">
      <c r="A36" s="13">
        <v>20</v>
      </c>
      <c r="B36" s="14">
        <f t="shared" si="4"/>
        <v>-3306.9965320672463</v>
      </c>
      <c r="C36" s="15">
        <f t="shared" si="1"/>
        <v>-44.25863692083331</v>
      </c>
      <c r="D36" s="14">
        <f t="shared" si="0"/>
        <v>498.05490441913514</v>
      </c>
      <c r="E36" s="20">
        <f t="shared" si="5"/>
        <v>-3805.0514364863816</v>
      </c>
    </row>
    <row r="37" spans="1:5" ht="12">
      <c r="A37" s="16">
        <v>21</v>
      </c>
      <c r="B37" s="11">
        <f t="shared" si="4"/>
        <v>-3805.0514364863816</v>
      </c>
      <c r="C37" s="17">
        <f t="shared" si="1"/>
        <v>-50.92427172497607</v>
      </c>
      <c r="D37" s="11">
        <f t="shared" si="0"/>
        <v>504.72053922327785</v>
      </c>
      <c r="E37" s="18">
        <f t="shared" si="5"/>
        <v>-4309.771975709659</v>
      </c>
    </row>
    <row r="38" spans="1:5" ht="12">
      <c r="A38" s="13">
        <v>22</v>
      </c>
      <c r="B38" s="14">
        <f t="shared" si="4"/>
        <v>-4309.771975709659</v>
      </c>
      <c r="C38" s="15">
        <f t="shared" si="1"/>
        <v>-57.679114941580934</v>
      </c>
      <c r="D38" s="14">
        <f t="shared" si="0"/>
        <v>511.47538243988276</v>
      </c>
      <c r="E38" s="20">
        <f t="shared" si="5"/>
        <v>-4821.247358149542</v>
      </c>
    </row>
    <row r="39" spans="1:5" ht="12">
      <c r="A39" s="16">
        <v>23</v>
      </c>
      <c r="B39" s="11">
        <f t="shared" si="4"/>
        <v>-4821.247358149542</v>
      </c>
      <c r="C39" s="17">
        <f t="shared" si="1"/>
        <v>-64.52436047656803</v>
      </c>
      <c r="D39" s="11">
        <f t="shared" si="0"/>
        <v>518.3206279748698</v>
      </c>
      <c r="E39" s="18">
        <f t="shared" si="5"/>
        <v>-5339.5679861244125</v>
      </c>
    </row>
    <row r="40" spans="1:6" ht="12">
      <c r="A40" s="13">
        <v>24</v>
      </c>
      <c r="B40" s="14">
        <f t="shared" si="4"/>
        <v>-5339.5679861244125</v>
      </c>
      <c r="C40" s="20">
        <f t="shared" si="1"/>
        <v>-71.46121821429838</v>
      </c>
      <c r="D40" s="32">
        <f t="shared" si="0"/>
        <v>525.2574857126002</v>
      </c>
      <c r="E40" s="20">
        <f t="shared" si="5"/>
        <v>-5864.825471837013</v>
      </c>
      <c r="F40" s="23"/>
    </row>
    <row r="41" spans="1:5" ht="12.75">
      <c r="A41" s="33" t="s">
        <v>5</v>
      </c>
      <c r="B41" s="34"/>
      <c r="C41" s="10">
        <f>SUM(C17:C40)</f>
        <v>26.28494812223056</v>
      </c>
      <c r="D41" s="35">
        <f>SUM(D17:D40)</f>
        <v>10864.825471837014</v>
      </c>
      <c r="E41" s="9"/>
    </row>
    <row r="42" spans="1:6" ht="12">
      <c r="A42" s="5"/>
      <c r="B42" s="4"/>
      <c r="C42" s="4"/>
      <c r="D42" s="4"/>
      <c r="E42" s="4"/>
      <c r="F42" s="3"/>
    </row>
    <row r="43" spans="1:6" ht="12">
      <c r="A43" s="2"/>
      <c r="B43" s="4"/>
      <c r="C43" s="4"/>
      <c r="D43" s="4"/>
      <c r="E43" s="4"/>
      <c r="F43" s="3"/>
    </row>
    <row r="44" spans="1:6" ht="12">
      <c r="A44" s="2"/>
      <c r="B44" s="1"/>
      <c r="C44" s="1"/>
      <c r="D44" s="1"/>
      <c r="E44" s="1"/>
      <c r="F44" s="3"/>
    </row>
    <row r="45" spans="1:6" ht="12">
      <c r="A45" s="2"/>
      <c r="B45" s="1"/>
      <c r="C45" s="1"/>
      <c r="D45" s="1"/>
      <c r="E45" s="1"/>
      <c r="F45" s="3"/>
    </row>
  </sheetData>
  <sheetProtection/>
  <mergeCells count="5">
    <mergeCell ref="A14:D15"/>
    <mergeCell ref="A8:D10"/>
    <mergeCell ref="E12:E13"/>
    <mergeCell ref="E8:E11"/>
    <mergeCell ref="E14:E15"/>
  </mergeCells>
  <printOptions horizontalCentered="1" verticalCentered="1"/>
  <pageMargins left="0.75" right="0.75" top="1" bottom="1" header="0" footer="0.5118110236220472"/>
  <pageSetup fitToHeight="2" fitToWidth="1" horizontalDpi="300" verticalDpi="3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Peñafiel, Edmundo</dc:creator>
  <cp:keywords/>
  <dc:description/>
  <cp:lastModifiedBy>Chavez Duque, Daniela Nicole</cp:lastModifiedBy>
  <cp:lastPrinted>2015-06-15T20:00:21Z</cp:lastPrinted>
  <dcterms:created xsi:type="dcterms:W3CDTF">2016-06-14T16:20:32Z</dcterms:created>
  <dcterms:modified xsi:type="dcterms:W3CDTF">2022-05-19T21:15:27Z</dcterms:modified>
  <cp:category/>
  <cp:version/>
  <cp:contentType/>
  <cp:contentStatus/>
</cp:coreProperties>
</file>